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 朝阳县2020年一般公共预算收入预算情况表 " sheetId="2" r:id="rId1"/>
    <sheet name="朝阳县2020年一般公共预算支出预算情况表" sheetId="4" r:id="rId2"/>
  </sheets>
  <calcPr calcId="144525"/>
</workbook>
</file>

<file path=xl/sharedStrings.xml><?xml version="1.0" encoding="utf-8"?>
<sst xmlns="http://schemas.openxmlformats.org/spreadsheetml/2006/main" count="70" uniqueCount="64">
  <si>
    <t>附表1</t>
  </si>
  <si>
    <t>朝阳县2020年一般公共预算收入预算情况表</t>
  </si>
  <si>
    <t>单位：万元</t>
  </si>
  <si>
    <t>预算科目</t>
  </si>
  <si>
    <t>2020年年初预算</t>
  </si>
  <si>
    <t>2020年预计数</t>
  </si>
  <si>
    <t>数额</t>
  </si>
  <si>
    <t>增减额</t>
  </si>
  <si>
    <t>增减%</t>
  </si>
  <si>
    <t>一般公共预算收入合计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</si>
  <si>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</si>
  <si>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</si>
  <si>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</si>
  <si>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</si>
  <si>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</si>
  <si>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</si>
  <si>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</si>
  <si>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</si>
  <si>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</si>
  <si>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</si>
  <si>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</si>
  <si>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</si>
  <si>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</si>
  <si>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</si>
  <si>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</si>
  <si>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</si>
  <si>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二、非税收入</t>
  </si>
  <si>
    <t>专项收入</t>
  </si>
  <si>
    <r>
      <rPr>
        <sz val="12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其中：教育费附加收入</t>
    </r>
  </si>
  <si>
    <t>行政事业性收费收入</t>
  </si>
  <si>
    <t>罚没收入</t>
  </si>
  <si>
    <t>国有资本经营收入</t>
  </si>
  <si>
    <r>
      <rPr>
        <sz val="12"/>
        <rFont val="宋体"/>
        <charset val="134"/>
      </rPr>
      <t>国有资源(资产</t>
    </r>
    <r>
      <rPr>
        <sz val="11"/>
        <color indexed="8"/>
        <rFont val="宋体"/>
        <charset val="134"/>
      </rPr>
      <t>)有偿使用收入</t>
    </r>
  </si>
  <si>
    <t>捐赠收入</t>
  </si>
  <si>
    <t>政府住房基金收入</t>
  </si>
  <si>
    <t>其他收入</t>
  </si>
  <si>
    <t>附：税务征收</t>
  </si>
  <si>
    <t xml:space="preserve">    财政征收</t>
  </si>
  <si>
    <t>附表2</t>
  </si>
  <si>
    <t>朝阳县2020年一般公共预算支出预算情况表</t>
  </si>
  <si>
    <t>2020年年初预算数</t>
  </si>
  <si>
    <t>公共财政预算支出合计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</si>
  <si>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</si>
  <si>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</si>
  <si>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</si>
  <si>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</si>
  <si>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</si>
  <si>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</si>
  <si>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</si>
  <si>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</si>
  <si>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</si>
  <si>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</si>
  <si>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</si>
  <si>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</si>
  <si>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</si>
  <si>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</si>
  <si>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</si>
  <si>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</si>
  <si>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</si>
  <si>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</si>
  <si>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其他支出</t>
  </si>
  <si>
    <t xml:space="preserve">  债务付息支出</t>
  </si>
  <si>
    <t xml:space="preserve">  债务发行费用支出</t>
  </si>
  <si>
    <t xml:space="preserve">  预备费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</si>
</sst>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_ ;_ * \-#,##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31" fillId="33" borderId="15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8" applyNumberFormat="1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50" applyFont="1" applyAlignment="1">
      <alignment horizontal="center" vertical="center" wrapText="1"/>
    </xf>
    <xf numFmtId="14" fontId="5" fillId="0" borderId="0" xfId="50" applyNumberFormat="1" applyFont="1" applyAlignment="1">
      <alignment horizontal="left"/>
    </xf>
    <xf numFmtId="0" fontId="6" fillId="0" borderId="0" xfId="42" applyFont="1" applyAlignment="1"/>
    <xf numFmtId="0" fontId="6" fillId="0" borderId="1" xfId="50" applyFont="1" applyBorder="1" applyAlignment="1">
      <alignment horizontal="right"/>
    </xf>
    <xf numFmtId="0" fontId="6" fillId="2" borderId="2" xfId="51" applyFont="1" applyFill="1" applyBorder="1" applyAlignment="1">
      <alignment horizontal="center" vertical="center" wrapText="1"/>
    </xf>
    <xf numFmtId="41" fontId="6" fillId="2" borderId="2" xfId="51" applyNumberFormat="1" applyFont="1" applyFill="1" applyBorder="1" applyAlignment="1">
      <alignment horizontal="center" vertical="center" wrapText="1"/>
    </xf>
    <xf numFmtId="176" fontId="7" fillId="0" borderId="3" xfId="8" applyNumberFormat="1" applyFont="1" applyBorder="1" applyAlignment="1">
      <alignment horizontal="center" vertical="center"/>
    </xf>
    <xf numFmtId="176" fontId="7" fillId="0" borderId="4" xfId="8" applyNumberFormat="1" applyFont="1" applyBorder="1" applyAlignment="1">
      <alignment horizontal="center" vertical="center"/>
    </xf>
    <xf numFmtId="176" fontId="7" fillId="0" borderId="5" xfId="8" applyNumberFormat="1" applyFont="1" applyBorder="1" applyAlignment="1">
      <alignment horizontal="center" vertical="center"/>
    </xf>
    <xf numFmtId="176" fontId="7" fillId="0" borderId="2" xfId="8" applyNumberFormat="1" applyFont="1" applyBorder="1" applyAlignment="1">
      <alignment horizontal="center" vertical="center"/>
    </xf>
    <xf numFmtId="0" fontId="6" fillId="2" borderId="3" xfId="51" applyFont="1" applyFill="1" applyBorder="1" applyAlignment="1">
      <alignment horizontal="left" vertical="center"/>
    </xf>
    <xf numFmtId="41" fontId="6" fillId="2" borderId="2" xfId="51" applyNumberFormat="1" applyFont="1" applyFill="1" applyBorder="1" applyAlignment="1">
      <alignment horizontal="center" vertical="center"/>
    </xf>
    <xf numFmtId="43" fontId="7" fillId="0" borderId="2" xfId="8" applyNumberFormat="1" applyFont="1" applyBorder="1" applyAlignment="1">
      <alignment horizontal="center" vertical="center"/>
    </xf>
    <xf numFmtId="0" fontId="5" fillId="2" borderId="2" xfId="51" applyFont="1" applyFill="1" applyBorder="1" applyAlignment="1">
      <alignment horizontal="left" vertical="center" wrapText="1"/>
    </xf>
    <xf numFmtId="41" fontId="5" fillId="2" borderId="2" xfId="51" applyNumberFormat="1" applyFont="1" applyFill="1" applyBorder="1" applyAlignment="1">
      <alignment horizontal="center" vertical="center"/>
    </xf>
    <xf numFmtId="176" fontId="8" fillId="0" borderId="2" xfId="8" applyNumberFormat="1" applyFont="1" applyBorder="1" applyAlignment="1">
      <alignment horizontal="center" vertical="center"/>
    </xf>
    <xf numFmtId="43" fontId="8" fillId="0" borderId="2" xfId="8" applyNumberFormat="1" applyFont="1" applyBorder="1" applyAlignment="1">
      <alignment horizontal="center" vertical="center"/>
    </xf>
    <xf numFmtId="0" fontId="5" fillId="2" borderId="2" xfId="51" applyFont="1" applyFill="1" applyBorder="1" applyAlignment="1">
      <alignment horizontal="left" vertical="center"/>
    </xf>
    <xf numFmtId="14" fontId="5" fillId="2" borderId="2" xfId="51" applyNumberFormat="1" applyFont="1" applyFill="1" applyBorder="1" applyAlignment="1">
      <alignment horizontal="left" vertical="center" wrapText="1"/>
    </xf>
    <xf numFmtId="14" fontId="5" fillId="2" borderId="3" xfId="51" applyNumberFormat="1" applyFont="1" applyFill="1" applyBorder="1" applyAlignment="1">
      <alignment horizontal="left" vertical="center" wrapText="1"/>
    </xf>
    <xf numFmtId="0" fontId="5" fillId="2" borderId="3" xfId="51" applyFont="1" applyFill="1" applyBorder="1" applyAlignment="1">
      <alignment horizontal="left" vertical="center" wrapText="1"/>
    </xf>
    <xf numFmtId="176" fontId="0" fillId="0" borderId="0" xfId="8" applyNumberFormat="1" applyFont="1">
      <alignment vertical="center"/>
    </xf>
    <xf numFmtId="9" fontId="0" fillId="0" borderId="0" xfId="11" applyFont="1">
      <alignment vertical="center"/>
    </xf>
    <xf numFmtId="176" fontId="2" fillId="0" borderId="0" xfId="8" applyNumberFormat="1" applyFont="1" applyFill="1" applyBorder="1" applyAlignment="1">
      <alignment vertical="center"/>
    </xf>
    <xf numFmtId="176" fontId="9" fillId="0" borderId="0" xfId="8" applyNumberFormat="1" applyFont="1" applyFill="1" applyBorder="1" applyAlignment="1">
      <alignment vertical="center"/>
    </xf>
    <xf numFmtId="176" fontId="10" fillId="0" borderId="0" xfId="8" applyNumberFormat="1" applyFont="1" applyAlignment="1">
      <alignment horizontal="center" vertical="center" wrapText="1"/>
    </xf>
    <xf numFmtId="176" fontId="11" fillId="0" borderId="0" xfId="8" applyNumberFormat="1" applyFont="1" applyAlignment="1">
      <alignment horizontal="left"/>
    </xf>
    <xf numFmtId="176" fontId="12" fillId="0" borderId="0" xfId="8" applyNumberFormat="1" applyFont="1" applyAlignment="1"/>
    <xf numFmtId="176" fontId="12" fillId="0" borderId="1" xfId="8" applyNumberFormat="1" applyFont="1" applyBorder="1" applyAlignment="1">
      <alignment horizontal="right"/>
    </xf>
    <xf numFmtId="176" fontId="12" fillId="0" borderId="6" xfId="8" applyNumberFormat="1" applyFont="1" applyBorder="1" applyAlignment="1">
      <alignment horizontal="center" vertical="center" wrapText="1"/>
    </xf>
    <xf numFmtId="176" fontId="13" fillId="0" borderId="6" xfId="8" applyNumberFormat="1" applyFont="1" applyBorder="1" applyAlignment="1">
      <alignment horizontal="center" vertical="center" wrapText="1"/>
    </xf>
    <xf numFmtId="176" fontId="13" fillId="0" borderId="2" xfId="8" applyNumberFormat="1" applyFont="1" applyBorder="1" applyAlignment="1">
      <alignment horizontal="center" vertical="center" wrapText="1"/>
    </xf>
    <xf numFmtId="176" fontId="12" fillId="0" borderId="2" xfId="8" applyNumberFormat="1" applyFont="1" applyBorder="1" applyAlignment="1">
      <alignment horizontal="center" vertical="center" wrapText="1"/>
    </xf>
    <xf numFmtId="9" fontId="0" fillId="0" borderId="2" xfId="11" applyFont="1" applyBorder="1">
      <alignment vertical="center"/>
    </xf>
    <xf numFmtId="176" fontId="12" fillId="0" borderId="7" xfId="8" applyNumberFormat="1" applyFont="1" applyBorder="1" applyAlignment="1">
      <alignment horizontal="center" vertical="center" wrapText="1"/>
    </xf>
    <xf numFmtId="176" fontId="13" fillId="0" borderId="7" xfId="8" applyNumberFormat="1" applyFont="1" applyBorder="1" applyAlignment="1">
      <alignment horizontal="center" vertical="center" wrapText="1"/>
    </xf>
    <xf numFmtId="176" fontId="12" fillId="0" borderId="2" xfId="8" applyNumberFormat="1" applyFont="1" applyBorder="1" applyAlignment="1">
      <alignment vertical="center"/>
    </xf>
    <xf numFmtId="43" fontId="11" fillId="0" borderId="2" xfId="8" applyNumberFormat="1" applyFont="1" applyBorder="1" applyAlignment="1">
      <alignment horizontal="right" vertical="center"/>
    </xf>
    <xf numFmtId="176" fontId="12" fillId="0" borderId="2" xfId="8" applyNumberFormat="1" applyFont="1" applyBorder="1" applyAlignment="1">
      <alignment horizontal="left" vertical="center"/>
    </xf>
    <xf numFmtId="176" fontId="9" fillId="0" borderId="2" xfId="8" applyNumberFormat="1" applyFont="1" applyBorder="1" applyAlignment="1">
      <alignment horizontal="left" vertical="center" wrapText="1"/>
    </xf>
    <xf numFmtId="176" fontId="11" fillId="0" borderId="2" xfId="8" applyNumberFormat="1" applyFont="1" applyBorder="1" applyAlignment="1">
      <alignment vertical="center"/>
    </xf>
    <xf numFmtId="176" fontId="11" fillId="0" borderId="2" xfId="8" applyNumberFormat="1" applyFont="1" applyFill="1" applyBorder="1" applyAlignment="1">
      <alignment vertical="center"/>
    </xf>
    <xf numFmtId="176" fontId="11" fillId="0" borderId="2" xfId="8" applyNumberFormat="1" applyFont="1" applyFill="1" applyBorder="1" applyAlignment="1">
      <alignment horizontal="left" vertical="center" wrapText="1"/>
    </xf>
    <xf numFmtId="176" fontId="11" fillId="0" borderId="2" xfId="8" applyNumberFormat="1" applyFont="1" applyBorder="1" applyAlignment="1">
      <alignment horizontal="left" vertical="center" wrapText="1"/>
    </xf>
    <xf numFmtId="176" fontId="12" fillId="0" borderId="2" xfId="8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（11月12日）2011年全省财政收入预算（2000亿元）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3" xfId="50"/>
    <cellStyle name="常规_预算执行情况.1执行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F1" sqref="F$1:F$1048576"/>
    </sheetView>
  </sheetViews>
  <sheetFormatPr defaultColWidth="9" defaultRowHeight="13.5" outlineLevelCol="5"/>
  <cols>
    <col min="1" max="1" width="23.625" style="26" customWidth="1"/>
    <col min="2" max="2" width="13.25" style="26" customWidth="1"/>
    <col min="3" max="5" width="16.5" style="26" customWidth="1"/>
    <col min="6" max="6" width="8.5" style="27" hidden="1" customWidth="1"/>
  </cols>
  <sheetData>
    <row r="1" spans="1:5">
      <c r="A1" s="28" t="s">
        <v>0</v>
      </c>
      <c r="B1" s="29"/>
      <c r="C1" s="29"/>
      <c r="D1" s="29"/>
      <c r="E1" s="29"/>
    </row>
    <row r="2" ht="25.5" spans="1:5">
      <c r="A2" s="30" t="s">
        <v>1</v>
      </c>
      <c r="B2" s="30"/>
      <c r="C2" s="30"/>
      <c r="D2" s="30"/>
      <c r="E2" s="30"/>
    </row>
    <row r="3" ht="14.25" spans="1:5">
      <c r="A3" s="31"/>
      <c r="B3" s="32"/>
      <c r="C3" s="32"/>
      <c r="D3" s="33" t="s">
        <v>2</v>
      </c>
      <c r="E3" s="33"/>
    </row>
    <row r="4" spans="1:6">
      <c r="A4" s="34" t="s">
        <v>3</v>
      </c>
      <c r="B4" s="35" t="s">
        <v>4</v>
      </c>
      <c r="C4" s="36" t="s">
        <v>5</v>
      </c>
      <c r="D4" s="37"/>
      <c r="E4" s="37"/>
      <c r="F4" s="38"/>
    </row>
    <row r="5" ht="14.25" spans="1:6">
      <c r="A5" s="39"/>
      <c r="B5" s="40"/>
      <c r="C5" s="37" t="s">
        <v>6</v>
      </c>
      <c r="D5" s="37" t="s">
        <v>7</v>
      </c>
      <c r="E5" s="37" t="s">
        <v>8</v>
      </c>
      <c r="F5" s="38"/>
    </row>
    <row r="6" ht="14.25" spans="1:6">
      <c r="A6" s="41" t="s">
        <v>9</v>
      </c>
      <c r="B6" s="41">
        <f>B7+B23</f>
        <v>69700</v>
      </c>
      <c r="C6" s="41">
        <f>C7+C23</f>
        <v>71015</v>
      </c>
      <c r="D6" s="41">
        <f t="shared" ref="D6:D32" si="0">C6-B6</f>
        <v>1315</v>
      </c>
      <c r="E6" s="42">
        <f t="shared" ref="E6:E32" si="1">IF(B6=0,,ROUND(D6/B6*100,1))</f>
        <v>1.9</v>
      </c>
      <c r="F6" s="38">
        <f>C6/B6</f>
        <v>1.01886657101865</v>
      </c>
    </row>
    <row r="7" ht="14.25" spans="1:6">
      <c r="A7" s="43" t="s">
        <v>10</v>
      </c>
      <c r="B7" s="41">
        <f>SUM(B8:B22)</f>
        <v>51950</v>
      </c>
      <c r="C7" s="41">
        <f>SUM(C8:C22)</f>
        <v>50912</v>
      </c>
      <c r="D7" s="41">
        <f t="shared" si="0"/>
        <v>-1038</v>
      </c>
      <c r="E7" s="42">
        <f t="shared" si="1"/>
        <v>-2</v>
      </c>
      <c r="F7" s="38">
        <f t="shared" ref="F7:F35" si="2">C7/B7</f>
        <v>0.980019249278152</v>
      </c>
    </row>
    <row r="8" ht="14.25" spans="1:6">
      <c r="A8" s="44" t="s">
        <v>11</v>
      </c>
      <c r="B8" s="45">
        <v>21400</v>
      </c>
      <c r="C8" s="45">
        <v>20350</v>
      </c>
      <c r="D8" s="45">
        <f t="shared" si="0"/>
        <v>-1050</v>
      </c>
      <c r="E8" s="42">
        <f t="shared" si="1"/>
        <v>-4.9</v>
      </c>
      <c r="F8" s="38">
        <f t="shared" si="2"/>
        <v>0.950934579439252</v>
      </c>
    </row>
    <row r="9" ht="14.25" spans="1:6">
      <c r="A9" s="44" t="s">
        <v>12</v>
      </c>
      <c r="B9" s="45">
        <v>4600</v>
      </c>
      <c r="C9" s="46">
        <v>3500</v>
      </c>
      <c r="D9" s="45">
        <f t="shared" si="0"/>
        <v>-1100</v>
      </c>
      <c r="E9" s="42">
        <f t="shared" si="1"/>
        <v>-23.9</v>
      </c>
      <c r="F9" s="38">
        <f t="shared" si="2"/>
        <v>0.760869565217391</v>
      </c>
    </row>
    <row r="10" ht="14.25" spans="1:6">
      <c r="A10" s="44" t="s">
        <v>13</v>
      </c>
      <c r="B10" s="45">
        <v>2000</v>
      </c>
      <c r="C10" s="46">
        <v>1500</v>
      </c>
      <c r="D10" s="45">
        <f t="shared" si="0"/>
        <v>-500</v>
      </c>
      <c r="E10" s="42">
        <f t="shared" si="1"/>
        <v>-25</v>
      </c>
      <c r="F10" s="38">
        <f t="shared" si="2"/>
        <v>0.75</v>
      </c>
    </row>
    <row r="11" ht="14.25" spans="1:6">
      <c r="A11" s="47" t="s">
        <v>14</v>
      </c>
      <c r="B11" s="45">
        <v>7600</v>
      </c>
      <c r="C11" s="46">
        <v>7200</v>
      </c>
      <c r="D11" s="45">
        <f t="shared" si="0"/>
        <v>-400</v>
      </c>
      <c r="E11" s="42">
        <f t="shared" si="1"/>
        <v>-5.3</v>
      </c>
      <c r="F11" s="38">
        <f t="shared" si="2"/>
        <v>0.947368421052632</v>
      </c>
    </row>
    <row r="12" ht="14.25" spans="1:6">
      <c r="A12" s="47" t="s">
        <v>15</v>
      </c>
      <c r="B12" s="45">
        <v>2500</v>
      </c>
      <c r="C12" s="46">
        <v>1700</v>
      </c>
      <c r="D12" s="45">
        <f t="shared" si="0"/>
        <v>-800</v>
      </c>
      <c r="E12" s="42">
        <f t="shared" si="1"/>
        <v>-32</v>
      </c>
      <c r="F12" s="38">
        <f t="shared" si="2"/>
        <v>0.68</v>
      </c>
    </row>
    <row r="13" ht="14.25" spans="1:6">
      <c r="A13" s="47" t="s">
        <v>16</v>
      </c>
      <c r="B13" s="45">
        <v>1350</v>
      </c>
      <c r="C13" s="46">
        <v>2305</v>
      </c>
      <c r="D13" s="45">
        <f t="shared" si="0"/>
        <v>955</v>
      </c>
      <c r="E13" s="42">
        <f t="shared" si="1"/>
        <v>70.7</v>
      </c>
      <c r="F13" s="38">
        <f t="shared" si="2"/>
        <v>1.70740740740741</v>
      </c>
    </row>
    <row r="14" ht="14.25" spans="1:6">
      <c r="A14" s="47" t="s">
        <v>17</v>
      </c>
      <c r="B14" s="45">
        <v>500</v>
      </c>
      <c r="C14" s="46">
        <v>580</v>
      </c>
      <c r="D14" s="45">
        <f t="shared" si="0"/>
        <v>80</v>
      </c>
      <c r="E14" s="42">
        <f t="shared" si="1"/>
        <v>16</v>
      </c>
      <c r="F14" s="38">
        <f t="shared" si="2"/>
        <v>1.16</v>
      </c>
    </row>
    <row r="15" ht="14.25" spans="1:6">
      <c r="A15" s="47" t="s">
        <v>18</v>
      </c>
      <c r="B15" s="45">
        <v>6700</v>
      </c>
      <c r="C15" s="46">
        <v>5100</v>
      </c>
      <c r="D15" s="45">
        <f t="shared" si="0"/>
        <v>-1600</v>
      </c>
      <c r="E15" s="42">
        <f t="shared" si="1"/>
        <v>-23.9</v>
      </c>
      <c r="F15" s="38">
        <f t="shared" si="2"/>
        <v>0.761194029850746</v>
      </c>
    </row>
    <row r="16" ht="14.25" spans="1:6">
      <c r="A16" s="47" t="s">
        <v>19</v>
      </c>
      <c r="B16" s="45">
        <v>900</v>
      </c>
      <c r="C16" s="46">
        <v>1500</v>
      </c>
      <c r="D16" s="45">
        <f t="shared" si="0"/>
        <v>600</v>
      </c>
      <c r="E16" s="42">
        <f t="shared" si="1"/>
        <v>66.7</v>
      </c>
      <c r="F16" s="38">
        <f t="shared" si="2"/>
        <v>1.66666666666667</v>
      </c>
    </row>
    <row r="17" ht="14.25" spans="1:6">
      <c r="A17" s="47" t="s">
        <v>20</v>
      </c>
      <c r="B17" s="45">
        <v>1700</v>
      </c>
      <c r="C17" s="46">
        <v>1380</v>
      </c>
      <c r="D17" s="45">
        <f t="shared" si="0"/>
        <v>-320</v>
      </c>
      <c r="E17" s="42">
        <f t="shared" si="1"/>
        <v>-18.8</v>
      </c>
      <c r="F17" s="38">
        <f t="shared" si="2"/>
        <v>0.811764705882353</v>
      </c>
    </row>
    <row r="18" ht="14.25" spans="1:6">
      <c r="A18" s="47" t="s">
        <v>21</v>
      </c>
      <c r="B18" s="45">
        <v>900</v>
      </c>
      <c r="C18" s="46"/>
      <c r="D18" s="45">
        <f t="shared" si="0"/>
        <v>-900</v>
      </c>
      <c r="E18" s="42">
        <f t="shared" si="1"/>
        <v>-100</v>
      </c>
      <c r="F18" s="38">
        <f t="shared" si="2"/>
        <v>0</v>
      </c>
    </row>
    <row r="19" ht="14.25" spans="1:6">
      <c r="A19" s="47" t="s">
        <v>22</v>
      </c>
      <c r="B19" s="45">
        <v>1100</v>
      </c>
      <c r="C19" s="46">
        <v>4898</v>
      </c>
      <c r="D19" s="45">
        <f t="shared" si="0"/>
        <v>3798</v>
      </c>
      <c r="E19" s="42">
        <f t="shared" si="1"/>
        <v>345.3</v>
      </c>
      <c r="F19" s="38">
        <f t="shared" si="2"/>
        <v>4.45272727272727</v>
      </c>
    </row>
    <row r="20" ht="14.25" spans="1:6">
      <c r="A20" s="48" t="s">
        <v>23</v>
      </c>
      <c r="B20" s="45"/>
      <c r="C20" s="46"/>
      <c r="D20" s="45">
        <f t="shared" si="0"/>
        <v>0</v>
      </c>
      <c r="E20" s="42">
        <f t="shared" si="1"/>
        <v>0</v>
      </c>
      <c r="F20" s="38" t="e">
        <f t="shared" si="2"/>
        <v>#DIV/0!</v>
      </c>
    </row>
    <row r="21" ht="14.25" spans="1:6">
      <c r="A21" s="48" t="s">
        <v>24</v>
      </c>
      <c r="B21" s="45">
        <v>700</v>
      </c>
      <c r="C21" s="46">
        <v>670</v>
      </c>
      <c r="D21" s="45">
        <f t="shared" si="0"/>
        <v>-30</v>
      </c>
      <c r="E21" s="42">
        <f t="shared" si="1"/>
        <v>-4.3</v>
      </c>
      <c r="F21" s="38">
        <f t="shared" si="2"/>
        <v>0.957142857142857</v>
      </c>
    </row>
    <row r="22" ht="14.25" spans="1:6">
      <c r="A22" s="48" t="s">
        <v>25</v>
      </c>
      <c r="B22" s="45">
        <v>0</v>
      </c>
      <c r="C22" s="46">
        <v>229</v>
      </c>
      <c r="D22" s="45">
        <f t="shared" si="0"/>
        <v>229</v>
      </c>
      <c r="E22" s="42">
        <f t="shared" si="1"/>
        <v>0</v>
      </c>
      <c r="F22" s="38" t="e">
        <f t="shared" si="2"/>
        <v>#DIV/0!</v>
      </c>
    </row>
    <row r="23" ht="14.25" spans="1:6">
      <c r="A23" s="43" t="s">
        <v>26</v>
      </c>
      <c r="B23" s="41">
        <f>B24+B26+B27+B28+B29</f>
        <v>17750</v>
      </c>
      <c r="C23" s="49">
        <v>20103</v>
      </c>
      <c r="D23" s="41">
        <f t="shared" si="0"/>
        <v>2353</v>
      </c>
      <c r="E23" s="42">
        <f t="shared" si="1"/>
        <v>13.3</v>
      </c>
      <c r="F23" s="38">
        <f t="shared" si="2"/>
        <v>1.13256338028169</v>
      </c>
    </row>
    <row r="24" ht="14.25" spans="1:6">
      <c r="A24" s="48" t="s">
        <v>27</v>
      </c>
      <c r="B24" s="45">
        <v>2400</v>
      </c>
      <c r="C24" s="46">
        <v>1790</v>
      </c>
      <c r="D24" s="45">
        <f t="shared" si="0"/>
        <v>-610</v>
      </c>
      <c r="E24" s="42">
        <f t="shared" si="1"/>
        <v>-25.4</v>
      </c>
      <c r="F24" s="38">
        <f t="shared" si="2"/>
        <v>0.745833333333333</v>
      </c>
    </row>
    <row r="25" ht="14.25" spans="1:6">
      <c r="A25" s="48" t="s">
        <v>28</v>
      </c>
      <c r="B25" s="45">
        <v>1400</v>
      </c>
      <c r="C25" s="46">
        <v>1200</v>
      </c>
      <c r="D25" s="45">
        <f t="shared" si="0"/>
        <v>-200</v>
      </c>
      <c r="E25" s="42">
        <f t="shared" si="1"/>
        <v>-14.3</v>
      </c>
      <c r="F25" s="38">
        <f t="shared" si="2"/>
        <v>0.857142857142857</v>
      </c>
    </row>
    <row r="26" ht="14.25" spans="1:6">
      <c r="A26" s="48" t="s">
        <v>29</v>
      </c>
      <c r="B26" s="45">
        <v>5100</v>
      </c>
      <c r="C26" s="46">
        <v>2301</v>
      </c>
      <c r="D26" s="45">
        <f t="shared" si="0"/>
        <v>-2799</v>
      </c>
      <c r="E26" s="42">
        <f t="shared" si="1"/>
        <v>-54.9</v>
      </c>
      <c r="F26" s="38">
        <f t="shared" si="2"/>
        <v>0.451176470588235</v>
      </c>
    </row>
    <row r="27" ht="14.25" spans="1:6">
      <c r="A27" s="48" t="s">
        <v>30</v>
      </c>
      <c r="B27" s="45">
        <v>2600</v>
      </c>
      <c r="C27" s="45">
        <v>4412</v>
      </c>
      <c r="D27" s="45">
        <f t="shared" si="0"/>
        <v>1812</v>
      </c>
      <c r="E27" s="42">
        <f t="shared" si="1"/>
        <v>69.7</v>
      </c>
      <c r="F27" s="38">
        <f t="shared" si="2"/>
        <v>1.69692307692308</v>
      </c>
    </row>
    <row r="28" ht="14.25" spans="1:6">
      <c r="A28" s="48" t="s">
        <v>31</v>
      </c>
      <c r="B28" s="45"/>
      <c r="C28" s="45"/>
      <c r="D28" s="45">
        <f t="shared" si="0"/>
        <v>0</v>
      </c>
      <c r="E28" s="42">
        <f t="shared" si="1"/>
        <v>0</v>
      </c>
      <c r="F28" s="38" t="e">
        <f t="shared" si="2"/>
        <v>#DIV/0!</v>
      </c>
    </row>
    <row r="29" ht="27.75" spans="1:6">
      <c r="A29" s="48" t="s">
        <v>32</v>
      </c>
      <c r="B29" s="45">
        <v>7650</v>
      </c>
      <c r="C29" s="45">
        <v>9170</v>
      </c>
      <c r="D29" s="45">
        <f t="shared" si="0"/>
        <v>1520</v>
      </c>
      <c r="E29" s="42">
        <f t="shared" si="1"/>
        <v>19.9</v>
      </c>
      <c r="F29" s="38">
        <f t="shared" si="2"/>
        <v>1.19869281045752</v>
      </c>
    </row>
    <row r="30" ht="14.25" spans="1:6">
      <c r="A30" s="48" t="s">
        <v>33</v>
      </c>
      <c r="B30" s="45"/>
      <c r="C30" s="45">
        <v>1503</v>
      </c>
      <c r="D30" s="45">
        <f t="shared" si="0"/>
        <v>1503</v>
      </c>
      <c r="E30" s="42">
        <f t="shared" si="1"/>
        <v>0</v>
      </c>
      <c r="F30" s="38" t="e">
        <f t="shared" si="2"/>
        <v>#DIV/0!</v>
      </c>
    </row>
    <row r="31" ht="14.25" spans="1:6">
      <c r="A31" s="44" t="s">
        <v>34</v>
      </c>
      <c r="B31" s="45"/>
      <c r="C31" s="45"/>
      <c r="D31" s="45">
        <f t="shared" si="0"/>
        <v>0</v>
      </c>
      <c r="E31" s="42">
        <f t="shared" si="1"/>
        <v>0</v>
      </c>
      <c r="F31" s="38" t="e">
        <f t="shared" si="2"/>
        <v>#DIV/0!</v>
      </c>
    </row>
    <row r="32" ht="14.25" spans="1:6">
      <c r="A32" s="48" t="s">
        <v>35</v>
      </c>
      <c r="B32" s="45"/>
      <c r="C32" s="45">
        <v>927</v>
      </c>
      <c r="D32" s="45">
        <f t="shared" si="0"/>
        <v>927</v>
      </c>
      <c r="E32" s="42">
        <f t="shared" si="1"/>
        <v>0</v>
      </c>
      <c r="F32" s="38" t="e">
        <f t="shared" si="2"/>
        <v>#DIV/0!</v>
      </c>
    </row>
    <row r="33" ht="14.25" spans="1:6">
      <c r="A33" s="45"/>
      <c r="B33" s="45"/>
      <c r="C33" s="45"/>
      <c r="D33" s="45"/>
      <c r="E33" s="42"/>
      <c r="F33" s="38" t="e">
        <f t="shared" si="2"/>
        <v>#DIV/0!</v>
      </c>
    </row>
    <row r="34" ht="14.25" spans="1:6">
      <c r="A34" s="45" t="s">
        <v>36</v>
      </c>
      <c r="B34" s="45">
        <f>B7+B25</f>
        <v>53350</v>
      </c>
      <c r="C34" s="45">
        <f>C7+C25</f>
        <v>52112</v>
      </c>
      <c r="D34" s="45">
        <f>C34-B34</f>
        <v>-1238</v>
      </c>
      <c r="E34" s="42">
        <f>IF(B34=0,,ROUND(D34/B34*100,1))</f>
        <v>-2.3</v>
      </c>
      <c r="F34" s="38">
        <f t="shared" si="2"/>
        <v>0.976794751640112</v>
      </c>
    </row>
    <row r="35" ht="14.25" spans="1:6">
      <c r="A35" s="45" t="s">
        <v>37</v>
      </c>
      <c r="B35" s="45">
        <f>B23-B25</f>
        <v>16350</v>
      </c>
      <c r="C35" s="45">
        <f>C23-C25</f>
        <v>18903</v>
      </c>
      <c r="D35" s="45">
        <f>C35-B35</f>
        <v>2553</v>
      </c>
      <c r="E35" s="42">
        <f>IF(B35=0,,ROUND(D35/B35*100,1))</f>
        <v>15.6</v>
      </c>
      <c r="F35" s="38">
        <f t="shared" si="2"/>
        <v>1.15614678899083</v>
      </c>
    </row>
  </sheetData>
  <mergeCells count="5">
    <mergeCell ref="A2:E2"/>
    <mergeCell ref="D3:E3"/>
    <mergeCell ref="C4:E4"/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C27" sqref="C27"/>
    </sheetView>
  </sheetViews>
  <sheetFormatPr defaultColWidth="16.25" defaultRowHeight="13.5" outlineLevelCol="4"/>
  <cols>
    <col min="1" max="1" width="27.625" style="1" customWidth="1"/>
    <col min="2" max="2" width="21.25" style="1" customWidth="1"/>
    <col min="3" max="3" width="12" style="2" customWidth="1"/>
    <col min="4" max="4" width="11.625" style="2" customWidth="1"/>
    <col min="5" max="5" width="11.5" style="2" customWidth="1"/>
    <col min="6" max="16384" width="16.25" style="1"/>
  </cols>
  <sheetData>
    <row r="1" spans="1:5">
      <c r="A1" s="3" t="s">
        <v>38</v>
      </c>
      <c r="B1" s="4"/>
      <c r="C1" s="4"/>
      <c r="D1" s="4"/>
      <c r="E1" s="4"/>
    </row>
    <row r="2" ht="25.5" customHeight="1" spans="1:5">
      <c r="A2" s="5" t="s">
        <v>39</v>
      </c>
      <c r="B2" s="5"/>
      <c r="C2" s="5"/>
      <c r="D2" s="5"/>
      <c r="E2" s="5"/>
    </row>
    <row r="3" ht="19.5" customHeight="1" spans="1:5">
      <c r="A3" s="6"/>
      <c r="B3" s="7"/>
      <c r="C3" s="7"/>
      <c r="D3" s="8" t="s">
        <v>2</v>
      </c>
      <c r="E3" s="8"/>
    </row>
    <row r="4" ht="22.5" customHeight="1" spans="1:5">
      <c r="A4" s="9" t="s">
        <v>3</v>
      </c>
      <c r="B4" s="10" t="s">
        <v>40</v>
      </c>
      <c r="C4" s="11" t="s">
        <v>5</v>
      </c>
      <c r="D4" s="12"/>
      <c r="E4" s="13"/>
    </row>
    <row r="5" ht="23.25" customHeight="1" spans="1:5">
      <c r="A5" s="9"/>
      <c r="B5" s="10"/>
      <c r="C5" s="14" t="s">
        <v>6</v>
      </c>
      <c r="D5" s="14" t="s">
        <v>7</v>
      </c>
      <c r="E5" s="14" t="s">
        <v>8</v>
      </c>
    </row>
    <row r="6" ht="24" customHeight="1" spans="1:5">
      <c r="A6" s="15" t="s">
        <v>41</v>
      </c>
      <c r="B6" s="16">
        <f>SUM(B7:B28)</f>
        <v>188004</v>
      </c>
      <c r="C6" s="16">
        <f>SUM(C7:C28)</f>
        <v>435934</v>
      </c>
      <c r="D6" s="16">
        <f>SUM(D7:D28)</f>
        <v>247930</v>
      </c>
      <c r="E6" s="17">
        <f>IF(B6=0,,ROUND(D6/B6*100,1))</f>
        <v>131.9</v>
      </c>
    </row>
    <row r="7" ht="24" customHeight="1" spans="1:5">
      <c r="A7" s="18" t="s">
        <v>42</v>
      </c>
      <c r="B7" s="19">
        <v>22035</v>
      </c>
      <c r="C7" s="20">
        <v>30342</v>
      </c>
      <c r="D7" s="20">
        <f>C7-B7</f>
        <v>8307</v>
      </c>
      <c r="E7" s="21">
        <f>IF(B7=0,,ROUND(D7/B7*100,1))</f>
        <v>37.7</v>
      </c>
    </row>
    <row r="8" ht="24" customHeight="1" spans="1:5">
      <c r="A8" s="18" t="s">
        <v>43</v>
      </c>
      <c r="B8" s="19"/>
      <c r="C8" s="20">
        <v>100</v>
      </c>
      <c r="D8" s="20">
        <f t="shared" ref="D8:D28" si="0">C8-B8</f>
        <v>100</v>
      </c>
      <c r="E8" s="21">
        <f>IF(B8=0,,ROUND(D8/B8*100,1))</f>
        <v>0</v>
      </c>
    </row>
    <row r="9" ht="24" customHeight="1" spans="1:5">
      <c r="A9" s="18" t="s">
        <v>44</v>
      </c>
      <c r="B9" s="19">
        <v>9841</v>
      </c>
      <c r="C9" s="20">
        <v>12399</v>
      </c>
      <c r="D9" s="20">
        <f t="shared" si="0"/>
        <v>2558</v>
      </c>
      <c r="E9" s="21">
        <f>IF(B9=0,,ROUND(D9/B9*100,1))</f>
        <v>26</v>
      </c>
    </row>
    <row r="10" ht="24" customHeight="1" spans="1:5">
      <c r="A10" s="18" t="s">
        <v>45</v>
      </c>
      <c r="B10" s="19">
        <v>51205</v>
      </c>
      <c r="C10" s="20">
        <v>75694</v>
      </c>
      <c r="D10" s="20">
        <f t="shared" si="0"/>
        <v>24489</v>
      </c>
      <c r="E10" s="21">
        <f>IF(B10=0,,ROUND(D10/B10*100,1))</f>
        <v>47.8</v>
      </c>
    </row>
    <row r="11" ht="24" customHeight="1" spans="1:5">
      <c r="A11" s="18" t="s">
        <v>46</v>
      </c>
      <c r="B11" s="19">
        <v>125</v>
      </c>
      <c r="C11" s="20">
        <v>191</v>
      </c>
      <c r="D11" s="20">
        <f t="shared" si="0"/>
        <v>66</v>
      </c>
      <c r="E11" s="21">
        <f t="shared" ref="E11:E27" si="1">IF(B11=0,,ROUND(D11/B11*100,1))</f>
        <v>52.8</v>
      </c>
    </row>
    <row r="12" ht="24" customHeight="1" spans="1:5">
      <c r="A12" s="22" t="s">
        <v>47</v>
      </c>
      <c r="B12" s="19">
        <v>2318</v>
      </c>
      <c r="C12" s="20">
        <v>5229</v>
      </c>
      <c r="D12" s="20">
        <f t="shared" si="0"/>
        <v>2911</v>
      </c>
      <c r="E12" s="21">
        <f t="shared" si="1"/>
        <v>125.6</v>
      </c>
    </row>
    <row r="13" ht="24" customHeight="1" spans="1:5">
      <c r="A13" s="22" t="s">
        <v>48</v>
      </c>
      <c r="B13" s="19">
        <v>50369</v>
      </c>
      <c r="C13" s="20">
        <v>94023</v>
      </c>
      <c r="D13" s="20">
        <f t="shared" si="0"/>
        <v>43654</v>
      </c>
      <c r="E13" s="21">
        <f>IF(B13=0,,ROUND(D13/B13*100,1))</f>
        <v>86.7</v>
      </c>
    </row>
    <row r="14" ht="24" customHeight="1" spans="1:5">
      <c r="A14" s="18" t="s">
        <v>49</v>
      </c>
      <c r="B14" s="19">
        <v>6861</v>
      </c>
      <c r="C14" s="20">
        <v>25002</v>
      </c>
      <c r="D14" s="20">
        <f t="shared" si="0"/>
        <v>18141</v>
      </c>
      <c r="E14" s="21">
        <f t="shared" si="1"/>
        <v>264.4</v>
      </c>
    </row>
    <row r="15" ht="24" customHeight="1" spans="1:5">
      <c r="A15" s="18" t="s">
        <v>50</v>
      </c>
      <c r="B15" s="19">
        <v>693</v>
      </c>
      <c r="C15" s="20">
        <v>8826</v>
      </c>
      <c r="D15" s="20">
        <f t="shared" si="0"/>
        <v>8133</v>
      </c>
      <c r="E15" s="21">
        <f t="shared" si="1"/>
        <v>1173.6</v>
      </c>
    </row>
    <row r="16" ht="24" customHeight="1" spans="1:5">
      <c r="A16" s="18" t="s">
        <v>51</v>
      </c>
      <c r="B16" s="19">
        <v>4441</v>
      </c>
      <c r="C16" s="20">
        <v>9841</v>
      </c>
      <c r="D16" s="20">
        <f t="shared" si="0"/>
        <v>5400</v>
      </c>
      <c r="E16" s="21">
        <f t="shared" si="1"/>
        <v>121.6</v>
      </c>
    </row>
    <row r="17" ht="24" customHeight="1" spans="1:5">
      <c r="A17" s="18" t="s">
        <v>52</v>
      </c>
      <c r="B17" s="19">
        <v>17306</v>
      </c>
      <c r="C17" s="20">
        <v>113501</v>
      </c>
      <c r="D17" s="20">
        <f t="shared" si="0"/>
        <v>96195</v>
      </c>
      <c r="E17" s="21">
        <f t="shared" si="1"/>
        <v>555.8</v>
      </c>
    </row>
    <row r="18" ht="24" customHeight="1" spans="1:5">
      <c r="A18" s="18" t="s">
        <v>53</v>
      </c>
      <c r="B18" s="19">
        <v>1089</v>
      </c>
      <c r="C18" s="20">
        <v>18897</v>
      </c>
      <c r="D18" s="20">
        <f t="shared" si="0"/>
        <v>17808</v>
      </c>
      <c r="E18" s="21">
        <f t="shared" si="1"/>
        <v>1635.3</v>
      </c>
    </row>
    <row r="19" ht="24" customHeight="1" spans="1:5">
      <c r="A19" s="18" t="s">
        <v>54</v>
      </c>
      <c r="B19" s="19">
        <v>414</v>
      </c>
      <c r="C19" s="20">
        <v>470</v>
      </c>
      <c r="D19" s="20">
        <f t="shared" si="0"/>
        <v>56</v>
      </c>
      <c r="E19" s="21">
        <f t="shared" si="1"/>
        <v>13.5</v>
      </c>
    </row>
    <row r="20" ht="24" customHeight="1" spans="1:5">
      <c r="A20" s="23" t="s">
        <v>55</v>
      </c>
      <c r="B20" s="19">
        <v>1164</v>
      </c>
      <c r="C20" s="20">
        <v>4542</v>
      </c>
      <c r="D20" s="20">
        <f t="shared" si="0"/>
        <v>3378</v>
      </c>
      <c r="E20" s="21">
        <f t="shared" si="1"/>
        <v>290.2</v>
      </c>
    </row>
    <row r="21" ht="24" customHeight="1" spans="1:5">
      <c r="A21" s="23" t="s">
        <v>56</v>
      </c>
      <c r="B21" s="19">
        <v>1504</v>
      </c>
      <c r="C21" s="20">
        <v>2781</v>
      </c>
      <c r="D21" s="20">
        <f t="shared" si="0"/>
        <v>1277</v>
      </c>
      <c r="E21" s="21">
        <f t="shared" si="1"/>
        <v>84.9</v>
      </c>
    </row>
    <row r="22" ht="24" customHeight="1" spans="1:5">
      <c r="A22" s="23" t="s">
        <v>57</v>
      </c>
      <c r="B22" s="19">
        <v>8113</v>
      </c>
      <c r="C22" s="20">
        <v>23406</v>
      </c>
      <c r="D22" s="20">
        <f t="shared" si="0"/>
        <v>15293</v>
      </c>
      <c r="E22" s="21">
        <f t="shared" si="1"/>
        <v>188.5</v>
      </c>
    </row>
    <row r="23" ht="24" customHeight="1" spans="1:5">
      <c r="A23" s="23" t="s">
        <v>58</v>
      </c>
      <c r="B23" s="19">
        <v>188</v>
      </c>
      <c r="C23" s="20">
        <v>1726</v>
      </c>
      <c r="D23" s="20">
        <f t="shared" si="0"/>
        <v>1538</v>
      </c>
      <c r="E23" s="21">
        <f t="shared" si="1"/>
        <v>818.1</v>
      </c>
    </row>
    <row r="24" ht="24" customHeight="1" spans="1:5">
      <c r="A24" s="23" t="s">
        <v>59</v>
      </c>
      <c r="B24" s="19">
        <v>723</v>
      </c>
      <c r="C24" s="20">
        <v>994</v>
      </c>
      <c r="D24" s="20">
        <f t="shared" si="0"/>
        <v>271</v>
      </c>
      <c r="E24" s="21">
        <f t="shared" si="1"/>
        <v>37.5</v>
      </c>
    </row>
    <row r="25" ht="24" customHeight="1" spans="1:5">
      <c r="A25" s="24" t="s">
        <v>60</v>
      </c>
      <c r="B25" s="19"/>
      <c r="C25" s="20">
        <v>3732</v>
      </c>
      <c r="D25" s="20">
        <f t="shared" si="0"/>
        <v>3732</v>
      </c>
      <c r="E25" s="21">
        <f>IF(B25=0,,ROUND(D25/B25*100,1))</f>
        <v>0</v>
      </c>
    </row>
    <row r="26" ht="24" customHeight="1" spans="1:5">
      <c r="A26" s="25" t="s">
        <v>61</v>
      </c>
      <c r="B26" s="19">
        <v>5099</v>
      </c>
      <c r="C26" s="20">
        <v>4228</v>
      </c>
      <c r="D26" s="20">
        <f t="shared" si="0"/>
        <v>-871</v>
      </c>
      <c r="E26" s="21">
        <f>IF(B26=0,,ROUND(D26/B26*100,1))</f>
        <v>-17.1</v>
      </c>
    </row>
    <row r="27" ht="24" customHeight="1" spans="1:5">
      <c r="A27" s="25" t="s">
        <v>62</v>
      </c>
      <c r="B27" s="19">
        <v>1</v>
      </c>
      <c r="C27" s="20">
        <v>10</v>
      </c>
      <c r="D27" s="20">
        <f t="shared" si="0"/>
        <v>9</v>
      </c>
      <c r="E27" s="21">
        <f>IF(B27=0,,ROUND(D27/B27*100,1))</f>
        <v>900</v>
      </c>
    </row>
    <row r="28" ht="24" customHeight="1" spans="1:5">
      <c r="A28" s="18" t="s">
        <v>63</v>
      </c>
      <c r="B28" s="19">
        <v>4515</v>
      </c>
      <c r="C28" s="20"/>
      <c r="D28" s="20">
        <f t="shared" si="0"/>
        <v>-4515</v>
      </c>
      <c r="E28" s="21">
        <f>IF(B28=0,,ROUND(D28/B28*100,1))</f>
        <v>-100</v>
      </c>
    </row>
  </sheetData>
  <mergeCells count="5">
    <mergeCell ref="A2:E2"/>
    <mergeCell ref="D3:E3"/>
    <mergeCell ref="C4:E4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朝阳县2020年一般公共预算收入预算情况表 </vt:lpstr>
      <vt:lpstr>朝阳县2020年一般公共预算支出预算情况表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圣轩</cp:lastModifiedBy>
  <dcterms:created xsi:type="dcterms:W3CDTF">2020-12-14T05:47:00Z</dcterms:created>
  <cp:lastPrinted>2020-12-15T00:58:00Z</cp:lastPrinted>
  <dcterms:modified xsi:type="dcterms:W3CDTF">2021-04-20T11:51:35Z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